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12520" windowHeight="7420" tabRatio="264"/>
  </bookViews>
  <sheets>
    <sheet name="CDP and Villas Lo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0" i="1"/>
  <c r="G22" i="1"/>
  <c r="G25" i="1"/>
  <c r="G26" i="1"/>
  <c r="G28" i="1"/>
  <c r="G34" i="1"/>
  <c r="G35" i="1"/>
  <c r="G36" i="1"/>
  <c r="G37" i="1"/>
  <c r="G44" i="1"/>
  <c r="G45" i="1"/>
  <c r="G53" i="1"/>
  <c r="G54" i="1"/>
  <c r="G56" i="1"/>
  <c r="G63" i="1"/>
  <c r="G64" i="1"/>
  <c r="G66" i="1"/>
  <c r="G80" i="1"/>
  <c r="E66" i="1"/>
  <c r="E63" i="1"/>
  <c r="E64" i="1"/>
  <c r="E65" i="1"/>
  <c r="E56" i="1"/>
  <c r="E53" i="1"/>
  <c r="E54" i="1"/>
  <c r="E44" i="1"/>
  <c r="E45" i="1"/>
  <c r="E37" i="1"/>
  <c r="E80" i="1"/>
  <c r="E34" i="1"/>
  <c r="E35" i="1"/>
  <c r="E28" i="1"/>
  <c r="E25" i="1"/>
  <c r="E26" i="1"/>
  <c r="E27" i="1"/>
  <c r="E29" i="1"/>
  <c r="E19" i="1"/>
  <c r="E20" i="1"/>
  <c r="E22" i="1"/>
  <c r="F66" i="1"/>
  <c r="F63" i="1"/>
  <c r="F64" i="1"/>
  <c r="F56" i="1"/>
  <c r="F53" i="1"/>
  <c r="F54" i="1"/>
  <c r="F44" i="1"/>
  <c r="F45" i="1"/>
  <c r="F37" i="1"/>
  <c r="F80" i="1"/>
  <c r="F34" i="1"/>
  <c r="F35" i="1"/>
  <c r="F28" i="1"/>
  <c r="F25" i="1"/>
  <c r="F26" i="1"/>
  <c r="F19" i="1"/>
  <c r="F20" i="1"/>
  <c r="F22" i="1"/>
  <c r="D63" i="1"/>
  <c r="D64" i="1"/>
  <c r="D56" i="1"/>
  <c r="D53" i="1"/>
  <c r="D54" i="1"/>
  <c r="D44" i="1"/>
  <c r="D45" i="1"/>
  <c r="D37" i="1"/>
  <c r="D80" i="1"/>
  <c r="D34" i="1"/>
  <c r="D35" i="1"/>
  <c r="D28" i="1"/>
  <c r="D25" i="1"/>
  <c r="D26" i="1"/>
  <c r="D19" i="1"/>
  <c r="D20" i="1"/>
  <c r="D22" i="1"/>
  <c r="B30" i="1"/>
  <c r="B39" i="1"/>
  <c r="B49" i="1"/>
  <c r="B58" i="1"/>
  <c r="B68" i="1"/>
  <c r="G39" i="1"/>
  <c r="G40" i="1"/>
  <c r="E67" i="1"/>
  <c r="E49" i="1"/>
  <c r="E50" i="1"/>
  <c r="E58" i="1"/>
  <c r="E59" i="1"/>
  <c r="G65" i="1"/>
  <c r="G67" i="1"/>
  <c r="G68" i="1"/>
  <c r="G77" i="1"/>
  <c r="G38" i="1"/>
  <c r="G46" i="1"/>
  <c r="G48" i="1"/>
  <c r="G49" i="1"/>
  <c r="G50" i="1"/>
  <c r="G27" i="1"/>
  <c r="G29" i="1"/>
  <c r="G30" i="1"/>
  <c r="G31" i="1"/>
  <c r="G55" i="1"/>
  <c r="G58" i="1"/>
  <c r="G59" i="1"/>
  <c r="F39" i="1"/>
  <c r="F40" i="1"/>
  <c r="E39" i="1"/>
  <c r="E40" i="1"/>
  <c r="E36" i="1"/>
  <c r="E30" i="1"/>
  <c r="E31" i="1"/>
  <c r="E68" i="1"/>
  <c r="E46" i="1"/>
  <c r="E48" i="1"/>
  <c r="E55" i="1"/>
  <c r="F27" i="1"/>
  <c r="F29" i="1"/>
  <c r="F30" i="1"/>
  <c r="F31" i="1"/>
  <c r="F58" i="1"/>
  <c r="F59" i="1"/>
  <c r="F55" i="1"/>
  <c r="F65" i="1"/>
  <c r="F67" i="1"/>
  <c r="F68" i="1"/>
  <c r="F49" i="1"/>
  <c r="F50" i="1"/>
  <c r="F46" i="1"/>
  <c r="F48" i="1"/>
  <c r="F36" i="1"/>
  <c r="D39" i="1"/>
  <c r="D40" i="1"/>
  <c r="D27" i="1"/>
  <c r="D29" i="1"/>
  <c r="D30" i="1"/>
  <c r="D31" i="1"/>
  <c r="D58" i="1"/>
  <c r="D59" i="1"/>
  <c r="D55" i="1"/>
  <c r="D65" i="1"/>
  <c r="D67" i="1"/>
  <c r="D68" i="1"/>
  <c r="D49" i="1"/>
  <c r="D50" i="1"/>
  <c r="D46" i="1"/>
  <c r="D48" i="1"/>
  <c r="D36" i="1"/>
  <c r="G79" i="1"/>
  <c r="G82" i="1"/>
  <c r="G69" i="1"/>
  <c r="G70" i="1"/>
  <c r="F38" i="1"/>
  <c r="F77" i="1"/>
  <c r="D38" i="1"/>
  <c r="E38" i="1"/>
  <c r="E77" i="1"/>
  <c r="E69" i="1"/>
  <c r="E70" i="1"/>
  <c r="F69" i="1"/>
  <c r="F70" i="1"/>
  <c r="D69" i="1"/>
  <c r="D70" i="1"/>
  <c r="D82" i="1"/>
  <c r="D83" i="1"/>
  <c r="D79" i="1"/>
  <c r="F82" i="1"/>
  <c r="F83" i="1"/>
  <c r="F79" i="1"/>
  <c r="E79" i="1"/>
  <c r="E82" i="1"/>
  <c r="E83" i="1"/>
</calcChain>
</file>

<file path=xl/sharedStrings.xml><?xml version="1.0" encoding="utf-8"?>
<sst xmlns="http://schemas.openxmlformats.org/spreadsheetml/2006/main" count="93" uniqueCount="48">
  <si>
    <t>SUBDIVISION</t>
  </si>
  <si>
    <t>HOUSE MODEL</t>
  </si>
  <si>
    <t>PHASE</t>
  </si>
  <si>
    <t>BLOCK</t>
  </si>
  <si>
    <t>LOT</t>
  </si>
  <si>
    <t>Gross Floor Area (SQM)</t>
  </si>
  <si>
    <t>Lot Area (SQM)</t>
  </si>
  <si>
    <t>Price Per SQM</t>
  </si>
  <si>
    <t>TOTAL LOT PRICE</t>
  </si>
  <si>
    <t>TOTAL CONTRACT PRICE (TCP)</t>
  </si>
  <si>
    <t>PAYMENT SCHEMES/OPTIONS</t>
  </si>
  <si>
    <t>SPOT CASH</t>
  </si>
  <si>
    <t>Less Discount:</t>
  </si>
  <si>
    <t xml:space="preserve"> NET TCP</t>
  </si>
  <si>
    <t>Less: RF</t>
  </si>
  <si>
    <t>Full Payment (Payable within 30 days after reservation)</t>
  </si>
  <si>
    <t>STAGGERED PAYMENT:  30% DP; 70% Balance Payable in 2 years</t>
  </si>
  <si>
    <t xml:space="preserve">DP (Outright) </t>
  </si>
  <si>
    <t>Net DP</t>
  </si>
  <si>
    <t xml:space="preserve">Balance </t>
  </si>
  <si>
    <t>Monthly Amortization Payable in:</t>
  </si>
  <si>
    <t>mos.</t>
  </si>
  <si>
    <t>STAGGERED PAYMENT:  30% DP; 70% Balance Payable in 3 years</t>
  </si>
  <si>
    <t>STAGGERED PAYMENT:  20% DP; 80% Balance Payable in 2 years</t>
  </si>
  <si>
    <t>STAGGERED PAYMENT:  20% DP; 80% Balance Payable in 3 years</t>
  </si>
  <si>
    <t>Prices may change without prior notice.</t>
  </si>
  <si>
    <t>RESERVATION FEE is non-refundable.</t>
  </si>
  <si>
    <t>Submission of POST DATED CHECKS is required.</t>
  </si>
  <si>
    <t>TOTAL HOUSE PRICE</t>
  </si>
  <si>
    <t>NOTE;</t>
  </si>
  <si>
    <t>mos. @ 7.5%</t>
  </si>
  <si>
    <t>mos. @ 9.00%</t>
  </si>
  <si>
    <t xml:space="preserve"> </t>
  </si>
  <si>
    <t>Estimated Title Transfer Expense 3.5% Net of TCP</t>
  </si>
  <si>
    <t xml:space="preserve">SOUTHFORBES </t>
  </si>
  <si>
    <t>House and  Lot Sample Investment</t>
  </si>
  <si>
    <t xml:space="preserve">House and Lot Package </t>
  </si>
  <si>
    <t>House and Lot Package</t>
  </si>
  <si>
    <t>DELANO</t>
  </si>
  <si>
    <t>Miami Mansions</t>
  </si>
  <si>
    <t>Tokyo Mansions</t>
  </si>
  <si>
    <t>EDO</t>
  </si>
  <si>
    <t>Castellon</t>
  </si>
  <si>
    <t>Sarasota</t>
  </si>
  <si>
    <t xml:space="preserve"> Villas </t>
  </si>
  <si>
    <t>( On the Lot )</t>
  </si>
  <si>
    <t xml:space="preserve">BANK FINANCING: 20% DP; 80% Balance payable thru  China  Bank  </t>
  </si>
  <si>
    <t xml:space="preserve">House and Lot Package 10% DP 90% Balance Payable in 96 Months @ Zero Interest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</si>
</sst>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_(* #,##0_);_(* \(#,##0\);_(* \-??_);_(@_)"/>
  </numFmts>
  <fonts count="15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b/>
      <sz val="8"/>
      <name val="Bookman Old Style"/>
      <family val="1"/>
    </font>
    <font>
      <b/>
      <sz val="8"/>
      <color indexed="10"/>
      <name val="Arial Black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Border="1" applyAlignment="1">
      <alignment vertical="center"/>
    </xf>
    <xf numFmtId="9" fontId="1" fillId="0" borderId="0" xfId="2" applyFont="1" applyFill="1" applyBorder="1" applyAlignment="1" applyProtection="1"/>
    <xf numFmtId="4" fontId="1" fillId="0" borderId="0" xfId="2" applyNumberFormat="1" applyFont="1" applyFill="1" applyBorder="1" applyAlignment="1" applyProtection="1"/>
    <xf numFmtId="164" fontId="1" fillId="0" borderId="0" xfId="1" applyFont="1" applyFill="1" applyBorder="1" applyAlignment="1" applyProtection="1"/>
    <xf numFmtId="0" fontId="2" fillId="0" borderId="0" xfId="0" applyFont="1" applyFill="1" applyBorder="1" applyAlignment="1">
      <alignment horizontal="left" vertical="center"/>
    </xf>
    <xf numFmtId="164" fontId="1" fillId="0" borderId="0" xfId="1" applyFont="1" applyFill="1" applyBorder="1" applyAlignment="1" applyProtection="1">
      <alignment vertical="center"/>
    </xf>
    <xf numFmtId="164" fontId="3" fillId="0" borderId="0" xfId="1" applyFont="1" applyFill="1" applyBorder="1" applyAlignment="1" applyProtection="1">
      <alignment horizontal="center"/>
    </xf>
    <xf numFmtId="164" fontId="4" fillId="2" borderId="0" xfId="1" applyFont="1" applyFill="1" applyBorder="1" applyAlignment="1" applyProtection="1">
      <alignment horizontal="center"/>
    </xf>
    <xf numFmtId="165" fontId="4" fillId="0" borderId="0" xfId="1" applyNumberFormat="1" applyFont="1" applyFill="1" applyBorder="1" applyAlignment="1" applyProtection="1">
      <alignment horizontal="right"/>
    </xf>
    <xf numFmtId="164" fontId="1" fillId="0" borderId="0" xfId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164" fontId="5" fillId="0" borderId="0" xfId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64" fontId="4" fillId="0" borderId="0" xfId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vertical="center"/>
    </xf>
    <xf numFmtId="164" fontId="7" fillId="0" borderId="0" xfId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1" applyFont="1" applyFill="1" applyBorder="1" applyAlignment="1" applyProtection="1">
      <alignment vertical="center"/>
    </xf>
    <xf numFmtId="165" fontId="1" fillId="0" borderId="0" xfId="1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 wrapText="1"/>
    </xf>
    <xf numFmtId="165" fontId="1" fillId="0" borderId="0" xfId="1" applyNumberFormat="1" applyFont="1" applyFill="1" applyBorder="1" applyAlignment="1" applyProtection="1">
      <alignment vertical="center" wrapText="1"/>
    </xf>
    <xf numFmtId="164" fontId="1" fillId="0" borderId="0" xfId="1" applyFont="1" applyFill="1" applyBorder="1" applyAlignment="1" applyProtection="1">
      <alignment vertical="center" wrapText="1"/>
    </xf>
    <xf numFmtId="164" fontId="4" fillId="0" borderId="0" xfId="1" applyFont="1" applyFill="1" applyBorder="1" applyAlignment="1" applyProtection="1">
      <alignment vertical="center" wrapText="1"/>
    </xf>
    <xf numFmtId="1" fontId="1" fillId="0" borderId="0" xfId="2" applyNumberFormat="1" applyFont="1" applyFill="1" applyBorder="1" applyAlignment="1" applyProtection="1">
      <alignment vertical="center" wrapText="1"/>
    </xf>
    <xf numFmtId="4" fontId="1" fillId="0" borderId="0" xfId="2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/>
    <xf numFmtId="0" fontId="10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 wrapText="1"/>
    </xf>
    <xf numFmtId="164" fontId="4" fillId="0" borderId="0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vertical="center"/>
    </xf>
    <xf numFmtId="164" fontId="13" fillId="0" borderId="0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 vertical="center"/>
    </xf>
    <xf numFmtId="164" fontId="5" fillId="0" borderId="0" xfId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vertical="center"/>
    </xf>
    <xf numFmtId="9" fontId="1" fillId="0" borderId="0" xfId="2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9" fontId="8" fillId="0" borderId="0" xfId="2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vertical="center"/>
    </xf>
    <xf numFmtId="164" fontId="14" fillId="0" borderId="0" xfId="1" applyFont="1" applyFill="1" applyBorder="1" applyAlignment="1" applyProtection="1">
      <alignment vertical="center"/>
    </xf>
    <xf numFmtId="165" fontId="4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4" fontId="1" fillId="0" borderId="0" xfId="2" applyNumberFormat="1" applyFont="1" applyFill="1" applyBorder="1" applyAlignment="1" applyProtection="1">
      <alignment horizontal="left" vertical="center"/>
    </xf>
    <xf numFmtId="165" fontId="1" fillId="0" borderId="0" xfId="1" applyNumberFormat="1" applyFont="1" applyFill="1" applyBorder="1" applyAlignment="1" applyProtection="1">
      <alignment horizontal="left" vertical="center"/>
    </xf>
    <xf numFmtId="164" fontId="1" fillId="0" borderId="0" xfId="1" applyFont="1" applyFill="1" applyBorder="1" applyAlignment="1" applyProtection="1">
      <alignment horizontal="left" vertical="center"/>
    </xf>
    <xf numFmtId="164" fontId="4" fillId="0" borderId="0" xfId="1" applyFont="1" applyFill="1" applyBorder="1" applyAlignment="1" applyProtection="1">
      <alignment horizontal="left" vertical="center"/>
    </xf>
    <xf numFmtId="164" fontId="5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9" fontId="8" fillId="0" borderId="0" xfId="2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9" fontId="1" fillId="0" borderId="0" xfId="2" applyFont="1" applyFill="1" applyBorder="1" applyAlignment="1" applyProtection="1">
      <alignment vertical="center"/>
    </xf>
    <xf numFmtId="9" fontId="4" fillId="0" borderId="0" xfId="2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1" fontId="1" fillId="0" borderId="0" xfId="2" applyNumberFormat="1" applyFont="1" applyFill="1" applyBorder="1" applyAlignment="1" applyProtection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topLeftCell="F2" workbookViewId="0">
      <selection activeCell="J13" sqref="J13"/>
    </sheetView>
  </sheetViews>
  <sheetFormatPr baseColWidth="10" defaultColWidth="11.5" defaultRowHeight="12" x14ac:dyDescent="0"/>
  <cols>
    <col min="1" max="1" width="44" style="1" customWidth="1"/>
    <col min="2" max="2" width="12.1640625" style="2" customWidth="1"/>
    <col min="3" max="3" width="8.83203125" style="3" customWidth="1"/>
    <col min="4" max="4" width="19.5" style="4" customWidth="1"/>
    <col min="5" max="5" width="19.6640625" style="4" customWidth="1"/>
    <col min="6" max="9" width="19.5" style="4" customWidth="1"/>
  </cols>
  <sheetData>
    <row r="1" spans="1:10" ht="13">
      <c r="A1" s="49" t="s">
        <v>34</v>
      </c>
      <c r="B1" s="49"/>
      <c r="C1" s="49"/>
      <c r="D1" s="6"/>
      <c r="E1" s="6"/>
      <c r="F1" s="6"/>
      <c r="G1" s="6"/>
      <c r="H1" s="6"/>
      <c r="I1" s="6"/>
    </row>
    <row r="2" spans="1:10" ht="13">
      <c r="A2" s="38" t="s">
        <v>35</v>
      </c>
      <c r="B2" s="5"/>
      <c r="C2" s="5"/>
      <c r="D2" s="6"/>
      <c r="E2" s="6"/>
      <c r="F2" s="6"/>
      <c r="G2" s="6"/>
      <c r="H2" s="6"/>
      <c r="I2" s="6"/>
    </row>
    <row r="3" spans="1:10">
      <c r="A3" s="50"/>
      <c r="B3" s="50"/>
      <c r="C3" s="50"/>
      <c r="D3" s="6"/>
      <c r="E3" s="6"/>
      <c r="F3" s="6"/>
      <c r="G3" s="6"/>
      <c r="H3" s="6"/>
      <c r="I3" s="6"/>
    </row>
    <row r="4" spans="1:10">
      <c r="A4" s="51" t="s">
        <v>0</v>
      </c>
      <c r="B4" s="51"/>
      <c r="C4" s="51"/>
      <c r="D4" s="7" t="s">
        <v>44</v>
      </c>
      <c r="E4" s="7" t="s">
        <v>39</v>
      </c>
      <c r="F4" s="7" t="s">
        <v>40</v>
      </c>
      <c r="G4" s="7" t="s">
        <v>39</v>
      </c>
      <c r="H4" s="7"/>
      <c r="I4" s="7"/>
    </row>
    <row r="5" spans="1:10">
      <c r="A5" s="52" t="s">
        <v>1</v>
      </c>
      <c r="B5" s="52"/>
      <c r="C5" s="52"/>
      <c r="D5" s="8" t="s">
        <v>36</v>
      </c>
      <c r="E5" s="8" t="s">
        <v>37</v>
      </c>
      <c r="F5" s="8" t="s">
        <v>37</v>
      </c>
      <c r="G5" s="8" t="s">
        <v>37</v>
      </c>
      <c r="H5" s="8"/>
      <c r="I5" s="8"/>
    </row>
    <row r="6" spans="1:10">
      <c r="A6" s="48" t="s">
        <v>2</v>
      </c>
      <c r="B6" s="48"/>
      <c r="C6" s="48"/>
      <c r="D6" s="9" t="s">
        <v>42</v>
      </c>
      <c r="E6" s="9" t="s">
        <v>38</v>
      </c>
      <c r="F6" s="9" t="s">
        <v>41</v>
      </c>
      <c r="G6" s="9" t="s">
        <v>43</v>
      </c>
      <c r="H6" s="9"/>
      <c r="I6" s="9"/>
    </row>
    <row r="7" spans="1:10">
      <c r="A7" s="48" t="s">
        <v>3</v>
      </c>
      <c r="B7" s="48"/>
      <c r="C7" s="48"/>
      <c r="D7" s="9">
        <v>19</v>
      </c>
      <c r="E7" s="9">
        <v>12</v>
      </c>
      <c r="F7" s="9">
        <v>8</v>
      </c>
      <c r="G7" s="9">
        <v>12</v>
      </c>
      <c r="H7" s="9"/>
      <c r="I7" s="9"/>
    </row>
    <row r="8" spans="1:10">
      <c r="A8" s="48" t="s">
        <v>4</v>
      </c>
      <c r="B8" s="48"/>
      <c r="C8" s="48"/>
      <c r="D8" s="9">
        <v>40</v>
      </c>
      <c r="E8" s="9">
        <v>13</v>
      </c>
      <c r="F8" s="9">
        <v>6</v>
      </c>
      <c r="G8" s="9">
        <v>17</v>
      </c>
      <c r="H8" s="9"/>
      <c r="I8" s="9"/>
    </row>
    <row r="9" spans="1:10">
      <c r="A9" s="54" t="s">
        <v>5</v>
      </c>
      <c r="B9" s="54"/>
      <c r="C9" s="54"/>
      <c r="D9" s="10">
        <v>152.76</v>
      </c>
      <c r="E9" s="10">
        <v>168.61</v>
      </c>
      <c r="F9" s="10">
        <v>26441</v>
      </c>
      <c r="G9" s="10">
        <v>391.35</v>
      </c>
      <c r="H9" s="10"/>
      <c r="I9" s="10"/>
      <c r="J9" t="s">
        <v>32</v>
      </c>
    </row>
    <row r="10" spans="1:10">
      <c r="A10" s="55" t="s">
        <v>6</v>
      </c>
      <c r="B10" s="55"/>
      <c r="C10" s="55"/>
      <c r="D10" s="11">
        <v>153</v>
      </c>
      <c r="E10" s="11">
        <v>354</v>
      </c>
      <c r="F10" s="11">
        <v>522</v>
      </c>
      <c r="G10" s="11">
        <v>336</v>
      </c>
      <c r="H10" s="11"/>
      <c r="I10" s="11"/>
    </row>
    <row r="11" spans="1:10">
      <c r="A11" s="56" t="s">
        <v>7</v>
      </c>
      <c r="B11" s="56"/>
      <c r="C11" s="56"/>
      <c r="D11" s="10">
        <v>29550</v>
      </c>
      <c r="E11" s="10">
        <v>27520</v>
      </c>
      <c r="F11" s="10">
        <v>32900</v>
      </c>
      <c r="G11" s="10">
        <v>27520</v>
      </c>
      <c r="H11" s="10"/>
      <c r="I11" s="10"/>
    </row>
    <row r="12" spans="1:10">
      <c r="A12" s="57" t="s">
        <v>8</v>
      </c>
      <c r="B12" s="57"/>
      <c r="C12" s="57"/>
      <c r="D12" s="12">
        <v>4521150</v>
      </c>
      <c r="E12" s="12">
        <v>9742080</v>
      </c>
      <c r="F12" s="12">
        <v>17173800</v>
      </c>
      <c r="G12" s="12">
        <v>9246720</v>
      </c>
      <c r="H12" s="12"/>
      <c r="I12" s="12"/>
    </row>
    <row r="13" spans="1:10">
      <c r="A13" s="35" t="s">
        <v>28</v>
      </c>
      <c r="B13" s="35"/>
      <c r="C13" s="35"/>
      <c r="D13" s="12">
        <v>7467838.8799999999</v>
      </c>
      <c r="E13" s="12">
        <v>9020621.9299999997</v>
      </c>
      <c r="F13" s="12">
        <v>14124127.5</v>
      </c>
      <c r="G13" s="12">
        <v>23990400</v>
      </c>
      <c r="H13" s="12"/>
      <c r="I13" s="12"/>
    </row>
    <row r="14" spans="1:10">
      <c r="A14" s="58" t="s">
        <v>9</v>
      </c>
      <c r="B14" s="58"/>
      <c r="C14" s="58"/>
      <c r="D14" s="14">
        <v>11988988.880000001</v>
      </c>
      <c r="E14" s="14">
        <v>18762701.93</v>
      </c>
      <c r="F14" s="14">
        <v>31297927.5</v>
      </c>
      <c r="G14" s="14">
        <v>33237120</v>
      </c>
      <c r="H14" s="14"/>
      <c r="I14" s="14"/>
    </row>
    <row r="15" spans="1:10">
      <c r="A15" s="56"/>
      <c r="B15" s="56"/>
      <c r="C15" s="56"/>
      <c r="D15" s="10">
        <v>100000</v>
      </c>
      <c r="E15" s="10">
        <v>100000</v>
      </c>
      <c r="F15" s="10">
        <v>100000</v>
      </c>
      <c r="G15" s="10">
        <v>100000</v>
      </c>
      <c r="H15" s="10"/>
      <c r="I15" s="10"/>
    </row>
    <row r="16" spans="1:10">
      <c r="A16" s="59"/>
      <c r="B16" s="59"/>
      <c r="C16" s="59"/>
      <c r="D16" s="15"/>
      <c r="E16" s="15"/>
      <c r="F16" s="15"/>
      <c r="G16" s="15"/>
      <c r="H16" s="15"/>
      <c r="I16" s="15"/>
    </row>
    <row r="17" spans="1:9">
      <c r="A17" s="16" t="s">
        <v>10</v>
      </c>
      <c r="B17" s="16"/>
      <c r="C17" s="16"/>
      <c r="D17" s="17"/>
      <c r="E17" s="17"/>
      <c r="F17" s="17"/>
      <c r="G17" s="17"/>
      <c r="H17" s="17"/>
      <c r="I17" s="17"/>
    </row>
    <row r="18" spans="1:9">
      <c r="A18" s="18" t="s">
        <v>11</v>
      </c>
      <c r="B18" s="18"/>
      <c r="C18" s="18"/>
      <c r="D18" s="19"/>
      <c r="E18" s="19"/>
      <c r="F18" s="19"/>
      <c r="G18" s="19"/>
      <c r="H18" s="19"/>
      <c r="I18" s="19"/>
    </row>
    <row r="19" spans="1:9">
      <c r="A19" s="20" t="s">
        <v>12</v>
      </c>
      <c r="B19" s="60">
        <v>0.22</v>
      </c>
      <c r="C19" s="60"/>
      <c r="D19" s="21">
        <f t="shared" ref="D19:F19" si="0">D14*$B19</f>
        <v>2637577.5536000002</v>
      </c>
      <c r="E19" s="21">
        <f>E14*$B19</f>
        <v>4127794.4246</v>
      </c>
      <c r="F19" s="21">
        <f t="shared" si="0"/>
        <v>6885544.0499999998</v>
      </c>
      <c r="G19" s="21">
        <f>G14*$B19</f>
        <v>7312166.4000000004</v>
      </c>
      <c r="H19" s="21"/>
      <c r="I19" s="21"/>
    </row>
    <row r="20" spans="1:9">
      <c r="A20" s="61" t="s">
        <v>13</v>
      </c>
      <c r="B20" s="61"/>
      <c r="C20" s="61"/>
      <c r="D20" s="13">
        <f t="shared" ref="D20:F20" si="1">D14-D19</f>
        <v>9351411.3264000006</v>
      </c>
      <c r="E20" s="45">
        <f>E14-E19</f>
        <v>14634907.5054</v>
      </c>
      <c r="F20" s="39">
        <f t="shared" si="1"/>
        <v>24412383.449999999</v>
      </c>
      <c r="G20" s="40">
        <f>G14-G19</f>
        <v>25924953.600000001</v>
      </c>
      <c r="H20" s="46"/>
      <c r="I20" s="46"/>
    </row>
    <row r="21" spans="1:9">
      <c r="A21" s="53" t="s">
        <v>14</v>
      </c>
      <c r="B21" s="53"/>
      <c r="C21" s="53"/>
      <c r="D21" s="6">
        <v>100000</v>
      </c>
      <c r="E21" s="6">
        <v>100000</v>
      </c>
      <c r="F21" s="6">
        <v>100000</v>
      </c>
      <c r="G21" s="6">
        <v>100000</v>
      </c>
      <c r="H21" s="6"/>
      <c r="I21" s="6"/>
    </row>
    <row r="22" spans="1:9" ht="14.25" customHeight="1">
      <c r="A22" s="62" t="s">
        <v>15</v>
      </c>
      <c r="B22" s="62"/>
      <c r="C22" s="62"/>
      <c r="D22" s="15">
        <f t="shared" ref="D22:F22" si="2">D20-D21</f>
        <v>9251411.3264000006</v>
      </c>
      <c r="E22" s="15">
        <f>E20-E21</f>
        <v>14534907.5054</v>
      </c>
      <c r="F22" s="15">
        <f t="shared" si="2"/>
        <v>24312383.449999999</v>
      </c>
      <c r="G22" s="15">
        <f>G20-G21</f>
        <v>25824953.600000001</v>
      </c>
      <c r="H22" s="15"/>
      <c r="I22" s="15"/>
    </row>
    <row r="23" spans="1:9">
      <c r="A23" s="63"/>
      <c r="B23" s="63"/>
      <c r="C23" s="63"/>
      <c r="D23" s="6"/>
      <c r="E23" s="6"/>
      <c r="F23" s="6"/>
      <c r="G23" s="6"/>
      <c r="H23" s="6"/>
      <c r="I23" s="6"/>
    </row>
    <row r="24" spans="1:9" ht="25.5" customHeight="1">
      <c r="A24" s="34" t="s">
        <v>16</v>
      </c>
      <c r="B24" s="34"/>
      <c r="C24" s="34"/>
      <c r="D24" s="34"/>
      <c r="E24" s="34"/>
      <c r="F24" s="34"/>
      <c r="G24" s="34"/>
      <c r="H24" s="34"/>
      <c r="I24" s="34"/>
    </row>
    <row r="25" spans="1:9">
      <c r="A25" s="20" t="s">
        <v>12</v>
      </c>
      <c r="B25" s="60">
        <v>0.1</v>
      </c>
      <c r="C25" s="60"/>
      <c r="D25" s="21">
        <f t="shared" ref="D25:F25" si="3">D14*$B25</f>
        <v>1198898.888</v>
      </c>
      <c r="E25" s="21">
        <f>E14*$B25</f>
        <v>1876270.193</v>
      </c>
      <c r="F25" s="21">
        <f t="shared" si="3"/>
        <v>3129792.75</v>
      </c>
      <c r="G25" s="21">
        <f>G14*$B25</f>
        <v>3323712</v>
      </c>
      <c r="H25" s="21"/>
      <c r="I25" s="21"/>
    </row>
    <row r="26" spans="1:9">
      <c r="A26" s="61" t="s">
        <v>13</v>
      </c>
      <c r="B26" s="61"/>
      <c r="C26" s="61"/>
      <c r="D26" s="13">
        <f t="shared" ref="D26:F26" si="4">D14-D25</f>
        <v>10790089.992000001</v>
      </c>
      <c r="E26" s="45">
        <f>E14-E25</f>
        <v>16886431.737</v>
      </c>
      <c r="F26" s="39">
        <f t="shared" si="4"/>
        <v>28168134.75</v>
      </c>
      <c r="G26" s="40">
        <f>G14-G25</f>
        <v>29913408</v>
      </c>
      <c r="H26" s="46"/>
      <c r="I26" s="46"/>
    </row>
    <row r="27" spans="1:9">
      <c r="A27" s="1" t="s">
        <v>17</v>
      </c>
      <c r="B27" s="64">
        <v>0.3</v>
      </c>
      <c r="C27" s="64"/>
      <c r="D27" s="6">
        <f t="shared" ref="D27:F27" si="5">D26*$B27</f>
        <v>3237026.9975999999</v>
      </c>
      <c r="E27" s="6">
        <f>E26*$B27</f>
        <v>5065929.5210999995</v>
      </c>
      <c r="F27" s="6">
        <f t="shared" si="5"/>
        <v>8450440.4249999989</v>
      </c>
      <c r="G27" s="6">
        <f>G26*$B27</f>
        <v>8974022.4000000004</v>
      </c>
      <c r="H27" s="6"/>
      <c r="I27" s="6"/>
    </row>
    <row r="28" spans="1:9">
      <c r="A28" s="53" t="s">
        <v>14</v>
      </c>
      <c r="B28" s="53"/>
      <c r="C28" s="53"/>
      <c r="D28" s="6">
        <f t="shared" ref="D28:F28" si="6">D15</f>
        <v>100000</v>
      </c>
      <c r="E28" s="6">
        <f>E15</f>
        <v>100000</v>
      </c>
      <c r="F28" s="6">
        <f t="shared" si="6"/>
        <v>100000</v>
      </c>
      <c r="G28" s="6">
        <f>G15</f>
        <v>100000</v>
      </c>
      <c r="H28" s="6"/>
      <c r="I28" s="6"/>
    </row>
    <row r="29" spans="1:9">
      <c r="A29" s="53" t="s">
        <v>18</v>
      </c>
      <c r="B29" s="53"/>
      <c r="C29" s="53"/>
      <c r="D29" s="6">
        <f t="shared" ref="D29:F29" si="7">D27-D28</f>
        <v>3137026.9975999999</v>
      </c>
      <c r="E29" s="6">
        <f>E27-E28</f>
        <v>4965929.5210999995</v>
      </c>
      <c r="F29" s="6">
        <f t="shared" si="7"/>
        <v>8350440.4249999989</v>
      </c>
      <c r="G29" s="6">
        <f>G27-G28</f>
        <v>8874022.4000000004</v>
      </c>
      <c r="H29" s="6"/>
      <c r="I29" s="6"/>
    </row>
    <row r="30" spans="1:9">
      <c r="A30" s="1" t="s">
        <v>19</v>
      </c>
      <c r="B30" s="64">
        <f>100%-B27</f>
        <v>0.7</v>
      </c>
      <c r="C30" s="64"/>
      <c r="D30" s="6">
        <f t="shared" ref="D30:F30" si="8">D26*$B30</f>
        <v>7553062.9944000002</v>
      </c>
      <c r="E30" s="6">
        <f>E26*$B30</f>
        <v>11820502.215899998</v>
      </c>
      <c r="F30" s="6">
        <f t="shared" si="8"/>
        <v>19717694.324999999</v>
      </c>
      <c r="G30" s="6">
        <f>G26*$B30</f>
        <v>20939385.599999998</v>
      </c>
      <c r="H30" s="6"/>
      <c r="I30" s="6"/>
    </row>
    <row r="31" spans="1:9">
      <c r="A31" s="1" t="s">
        <v>20</v>
      </c>
      <c r="B31" s="22">
        <v>24</v>
      </c>
      <c r="C31" s="6" t="s">
        <v>21</v>
      </c>
      <c r="D31" s="6">
        <f t="shared" ref="D31:F31" si="9">D30/$B31</f>
        <v>314710.95809999999</v>
      </c>
      <c r="E31" s="6">
        <f>E30/$B31</f>
        <v>492520.92566249991</v>
      </c>
      <c r="F31" s="6">
        <f t="shared" si="9"/>
        <v>821570.59687499993</v>
      </c>
      <c r="G31" s="6">
        <f>G30/$B31</f>
        <v>872474.39999999991</v>
      </c>
      <c r="H31" s="6"/>
      <c r="I31" s="6"/>
    </row>
    <row r="32" spans="1:9">
      <c r="A32" s="63"/>
      <c r="B32" s="63"/>
      <c r="C32" s="63"/>
      <c r="D32" s="6"/>
      <c r="E32" s="6"/>
      <c r="F32" s="6"/>
      <c r="G32" s="6"/>
      <c r="H32" s="6"/>
      <c r="I32" s="6"/>
    </row>
    <row r="33" spans="1:9" ht="24" customHeight="1">
      <c r="A33" s="34" t="s">
        <v>22</v>
      </c>
      <c r="B33" s="34"/>
      <c r="C33" s="34"/>
      <c r="D33" s="34"/>
      <c r="E33" s="34"/>
      <c r="F33" s="34"/>
      <c r="G33" s="34"/>
      <c r="H33" s="34"/>
      <c r="I33" s="34"/>
    </row>
    <row r="34" spans="1:9">
      <c r="A34" s="20" t="s">
        <v>12</v>
      </c>
      <c r="B34" s="60">
        <v>7.0000000000000007E-2</v>
      </c>
      <c r="C34" s="60"/>
      <c r="D34" s="21">
        <f t="shared" ref="D34:F34" si="10">D14*$B34</f>
        <v>839229.22160000016</v>
      </c>
      <c r="E34" s="21">
        <f>E14*$B34</f>
        <v>1313389.1351000001</v>
      </c>
      <c r="F34" s="21">
        <f t="shared" si="10"/>
        <v>2190854.9250000003</v>
      </c>
      <c r="G34" s="21">
        <f>G14*$B34</f>
        <v>2326598.4000000004</v>
      </c>
      <c r="H34" s="21"/>
      <c r="I34" s="21"/>
    </row>
    <row r="35" spans="1:9">
      <c r="A35" s="61" t="s">
        <v>13</v>
      </c>
      <c r="B35" s="61"/>
      <c r="C35" s="61"/>
      <c r="D35" s="13">
        <f t="shared" ref="D35:F35" si="11">D14-D34</f>
        <v>11149759.658400001</v>
      </c>
      <c r="E35" s="45">
        <f>E14-E34</f>
        <v>17449312.7949</v>
      </c>
      <c r="F35" s="39">
        <f t="shared" si="11"/>
        <v>29107072.574999999</v>
      </c>
      <c r="G35" s="40">
        <f>G14-G34</f>
        <v>30910521.600000001</v>
      </c>
      <c r="H35" s="46"/>
      <c r="I35" s="46"/>
    </row>
    <row r="36" spans="1:9">
      <c r="A36" s="1" t="s">
        <v>17</v>
      </c>
      <c r="B36" s="65">
        <v>0.3</v>
      </c>
      <c r="C36" s="65"/>
      <c r="D36" s="15">
        <f t="shared" ref="D36:F36" si="12">D35*$B36</f>
        <v>3344927.8975200001</v>
      </c>
      <c r="E36" s="15">
        <f>E35*$B36</f>
        <v>5234793.8384699998</v>
      </c>
      <c r="F36" s="15">
        <f t="shared" si="12"/>
        <v>8732121.772499999</v>
      </c>
      <c r="G36" s="15">
        <f>G35*$B36</f>
        <v>9273156.4800000004</v>
      </c>
      <c r="H36" s="15"/>
      <c r="I36" s="15"/>
    </row>
    <row r="37" spans="1:9">
      <c r="A37" s="53" t="s">
        <v>14</v>
      </c>
      <c r="B37" s="53"/>
      <c r="C37" s="53"/>
      <c r="D37" s="6">
        <f t="shared" ref="D37:F37" si="13">D15</f>
        <v>100000</v>
      </c>
      <c r="E37" s="6">
        <f>E15</f>
        <v>100000</v>
      </c>
      <c r="F37" s="6">
        <f t="shared" si="13"/>
        <v>100000</v>
      </c>
      <c r="G37" s="6">
        <f>G15</f>
        <v>100000</v>
      </c>
      <c r="H37" s="6"/>
      <c r="I37" s="6"/>
    </row>
    <row r="38" spans="1:9">
      <c r="A38" s="53" t="s">
        <v>18</v>
      </c>
      <c r="B38" s="53"/>
      <c r="C38" s="53"/>
      <c r="D38" s="15">
        <f t="shared" ref="D38:F38" si="14">D36-D37</f>
        <v>3244927.8975200001</v>
      </c>
      <c r="E38" s="15">
        <f>E36-E37</f>
        <v>5134793.8384699998</v>
      </c>
      <c r="F38" s="15">
        <f t="shared" si="14"/>
        <v>8632121.772499999</v>
      </c>
      <c r="G38" s="15">
        <f>G36-G37</f>
        <v>9173156.4800000004</v>
      </c>
      <c r="H38" s="15"/>
      <c r="I38" s="15"/>
    </row>
    <row r="39" spans="1:9">
      <c r="A39" s="1" t="s">
        <v>19</v>
      </c>
      <c r="B39" s="64">
        <f>100%-B36</f>
        <v>0.7</v>
      </c>
      <c r="C39" s="64"/>
      <c r="D39" s="15">
        <f t="shared" ref="D39:F39" si="15">D35*$B39</f>
        <v>7804831.76088</v>
      </c>
      <c r="E39" s="15">
        <f>E35*$B39</f>
        <v>12214518.956429999</v>
      </c>
      <c r="F39" s="15">
        <f t="shared" si="15"/>
        <v>20374950.802499998</v>
      </c>
      <c r="G39" s="15">
        <f>G35*$B39</f>
        <v>21637365.120000001</v>
      </c>
      <c r="H39" s="15"/>
      <c r="I39" s="15"/>
    </row>
    <row r="40" spans="1:9">
      <c r="A40" s="23" t="s">
        <v>20</v>
      </c>
      <c r="B40" s="24">
        <v>36</v>
      </c>
      <c r="C40" s="25" t="s">
        <v>21</v>
      </c>
      <c r="D40" s="26">
        <f t="shared" ref="D40:F40" si="16">D39/$B40</f>
        <v>216800.88224666668</v>
      </c>
      <c r="E40" s="26">
        <f>E39/$B40</f>
        <v>339292.19323416665</v>
      </c>
      <c r="F40" s="26">
        <f t="shared" si="16"/>
        <v>565970.85562499997</v>
      </c>
      <c r="G40" s="26">
        <f>G39/$B40</f>
        <v>601037.92000000004</v>
      </c>
      <c r="H40" s="26"/>
      <c r="I40" s="26"/>
    </row>
    <row r="41" spans="1:9">
      <c r="A41" s="63"/>
      <c r="B41" s="63"/>
      <c r="C41" s="63"/>
      <c r="D41" s="6"/>
      <c r="E41" s="6"/>
      <c r="F41" s="6"/>
      <c r="G41" s="6"/>
      <c r="H41" s="6"/>
      <c r="I41" s="6"/>
    </row>
    <row r="42" spans="1:9" ht="13.5" customHeight="1">
      <c r="A42" s="63"/>
      <c r="B42" s="63"/>
      <c r="C42" s="63"/>
      <c r="D42" s="6"/>
      <c r="E42" s="6"/>
      <c r="F42" s="6"/>
      <c r="G42" s="6"/>
      <c r="H42" s="6"/>
      <c r="I42" s="6"/>
    </row>
    <row r="43" spans="1:9" ht="23.25" customHeight="1">
      <c r="A43" s="34" t="s">
        <v>23</v>
      </c>
      <c r="B43" s="34"/>
      <c r="C43" s="34"/>
      <c r="D43" s="34"/>
      <c r="E43" s="34"/>
      <c r="F43" s="34"/>
      <c r="G43" s="34"/>
      <c r="H43" s="34"/>
      <c r="I43" s="34"/>
    </row>
    <row r="44" spans="1:9">
      <c r="A44" s="20" t="s">
        <v>12</v>
      </c>
      <c r="B44" s="60">
        <v>0.09</v>
      </c>
      <c r="C44" s="60"/>
      <c r="D44" s="21">
        <f t="shared" ref="D44:F44" si="17">D14*$B44</f>
        <v>1079008.9992</v>
      </c>
      <c r="E44" s="21">
        <f>E14*$B44</f>
        <v>1688643.1736999999</v>
      </c>
      <c r="F44" s="21">
        <f t="shared" si="17"/>
        <v>2816813.4750000001</v>
      </c>
      <c r="G44" s="21">
        <f>G14*$B44</f>
        <v>2991340.8</v>
      </c>
      <c r="H44" s="21"/>
      <c r="I44" s="21"/>
    </row>
    <row r="45" spans="1:9">
      <c r="A45" s="61" t="s">
        <v>13</v>
      </c>
      <c r="B45" s="61"/>
      <c r="C45" s="61"/>
      <c r="D45" s="13">
        <f t="shared" ref="D45:F45" si="18">D14-D44</f>
        <v>10909979.880800001</v>
      </c>
      <c r="E45" s="45">
        <f>E14-E44</f>
        <v>17074058.756299999</v>
      </c>
      <c r="F45" s="39">
        <f t="shared" si="18"/>
        <v>28481114.024999999</v>
      </c>
      <c r="G45" s="40">
        <f>G14-G44</f>
        <v>30245779.199999999</v>
      </c>
      <c r="H45" s="46"/>
      <c r="I45" s="46"/>
    </row>
    <row r="46" spans="1:9">
      <c r="A46" s="1" t="s">
        <v>17</v>
      </c>
      <c r="B46" s="65">
        <v>0.2</v>
      </c>
      <c r="C46" s="65"/>
      <c r="D46" s="15">
        <f t="shared" ref="D46:F46" si="19">D45*$B46</f>
        <v>2181995.9761600005</v>
      </c>
      <c r="E46" s="15">
        <f>E45*$B46</f>
        <v>3414811.7512599998</v>
      </c>
      <c r="F46" s="15">
        <f t="shared" si="19"/>
        <v>5696222.8049999997</v>
      </c>
      <c r="G46" s="15">
        <f>G45*$B46</f>
        <v>6049155.8399999999</v>
      </c>
      <c r="H46" s="15"/>
      <c r="I46" s="15"/>
    </row>
    <row r="47" spans="1:9">
      <c r="A47" s="53" t="s">
        <v>14</v>
      </c>
      <c r="B47" s="53"/>
      <c r="C47" s="53"/>
      <c r="D47" s="6">
        <v>100000</v>
      </c>
      <c r="E47" s="6">
        <v>100000</v>
      </c>
      <c r="F47" s="6">
        <v>100000</v>
      </c>
      <c r="G47" s="6">
        <v>100000</v>
      </c>
      <c r="H47" s="6"/>
      <c r="I47" s="6"/>
    </row>
    <row r="48" spans="1:9">
      <c r="A48" s="53" t="s">
        <v>18</v>
      </c>
      <c r="B48" s="53"/>
      <c r="C48" s="53"/>
      <c r="D48" s="15">
        <f t="shared" ref="D48:F48" si="20">D46-D47</f>
        <v>2081995.9761600005</v>
      </c>
      <c r="E48" s="15">
        <f>E46-E47</f>
        <v>3314811.7512599998</v>
      </c>
      <c r="F48" s="15">
        <f t="shared" si="20"/>
        <v>5596222.8049999997</v>
      </c>
      <c r="G48" s="15">
        <f>G46-G47</f>
        <v>5949155.8399999999</v>
      </c>
      <c r="H48" s="15"/>
      <c r="I48" s="15"/>
    </row>
    <row r="49" spans="1:9">
      <c r="A49" s="1" t="s">
        <v>19</v>
      </c>
      <c r="B49" s="64">
        <f>100%-B46</f>
        <v>0.8</v>
      </c>
      <c r="C49" s="64"/>
      <c r="D49" s="15">
        <f t="shared" ref="D49:F49" si="21">D45*$B49</f>
        <v>8727983.9046400022</v>
      </c>
      <c r="E49" s="15">
        <f>E45*$B49</f>
        <v>13659247.005039999</v>
      </c>
      <c r="F49" s="15">
        <f t="shared" si="21"/>
        <v>22784891.219999999</v>
      </c>
      <c r="G49" s="15">
        <f>G45*$B49</f>
        <v>24196623.359999999</v>
      </c>
      <c r="H49" s="15"/>
      <c r="I49" s="15"/>
    </row>
    <row r="50" spans="1:9">
      <c r="A50" s="23" t="s">
        <v>20</v>
      </c>
      <c r="B50" s="24">
        <v>24</v>
      </c>
      <c r="C50" s="25" t="s">
        <v>21</v>
      </c>
      <c r="D50" s="26">
        <f t="shared" ref="D50:F50" si="22">D49/$B50</f>
        <v>363665.99602666678</v>
      </c>
      <c r="E50" s="26">
        <f>E49/$B50</f>
        <v>569135.2918766666</v>
      </c>
      <c r="F50" s="26">
        <f t="shared" si="22"/>
        <v>949370.46749999991</v>
      </c>
      <c r="G50" s="26">
        <f>G49/$B50</f>
        <v>1008192.64</v>
      </c>
      <c r="H50" s="26"/>
      <c r="I50" s="26"/>
    </row>
    <row r="51" spans="1:9" ht="15" customHeight="1">
      <c r="A51" s="63"/>
      <c r="B51" s="63"/>
      <c r="C51" s="63"/>
      <c r="D51" s="6"/>
      <c r="E51" s="6"/>
      <c r="F51" s="6"/>
      <c r="G51" s="6"/>
      <c r="H51" s="6"/>
      <c r="I51" s="6"/>
    </row>
    <row r="52" spans="1:9" ht="26.25" customHeight="1">
      <c r="A52" s="34" t="s">
        <v>24</v>
      </c>
      <c r="B52" s="34"/>
      <c r="C52" s="34"/>
      <c r="D52" s="34"/>
      <c r="E52" s="34"/>
      <c r="F52" s="34"/>
      <c r="G52" s="34"/>
      <c r="H52" s="34"/>
      <c r="I52" s="34"/>
    </row>
    <row r="53" spans="1:9">
      <c r="A53" s="20" t="s">
        <v>12</v>
      </c>
      <c r="B53" s="60">
        <v>0.06</v>
      </c>
      <c r="C53" s="60"/>
      <c r="D53" s="21">
        <f t="shared" ref="D53:F53" si="23">D14*$B53</f>
        <v>719339.33279999997</v>
      </c>
      <c r="E53" s="21">
        <f>E14*$B53</f>
        <v>1125762.1158</v>
      </c>
      <c r="F53" s="21">
        <f t="shared" si="23"/>
        <v>1877875.65</v>
      </c>
      <c r="G53" s="21">
        <f>G14*$B53</f>
        <v>1994227.2</v>
      </c>
      <c r="H53" s="21"/>
      <c r="I53" s="21"/>
    </row>
    <row r="54" spans="1:9">
      <c r="A54" s="61" t="s">
        <v>13</v>
      </c>
      <c r="B54" s="61"/>
      <c r="C54" s="61"/>
      <c r="D54" s="13">
        <f t="shared" ref="D54:F54" si="24">D14-D53</f>
        <v>11269649.547200002</v>
      </c>
      <c r="E54" s="45">
        <f>E14-E53</f>
        <v>17636939.814199999</v>
      </c>
      <c r="F54" s="39">
        <f t="shared" si="24"/>
        <v>29420051.850000001</v>
      </c>
      <c r="G54" s="40">
        <f>G14-G53</f>
        <v>31242892.800000001</v>
      </c>
      <c r="H54" s="46"/>
      <c r="I54" s="46"/>
    </row>
    <row r="55" spans="1:9">
      <c r="A55" s="1" t="s">
        <v>17</v>
      </c>
      <c r="B55" s="65">
        <v>0.2</v>
      </c>
      <c r="C55" s="65"/>
      <c r="D55" s="15">
        <f t="shared" ref="D55:F55" si="25">D54*$B55</f>
        <v>2253929.9094400005</v>
      </c>
      <c r="E55" s="15">
        <f>E54*$B55</f>
        <v>3527387.9628400002</v>
      </c>
      <c r="F55" s="15">
        <f t="shared" si="25"/>
        <v>5884010.370000001</v>
      </c>
      <c r="G55" s="15">
        <f>G54*$B55</f>
        <v>6248578.5600000005</v>
      </c>
      <c r="H55" s="15"/>
      <c r="I55" s="15"/>
    </row>
    <row r="56" spans="1:9">
      <c r="A56" s="53" t="s">
        <v>14</v>
      </c>
      <c r="B56" s="53"/>
      <c r="C56" s="53"/>
      <c r="D56" s="6">
        <f t="shared" ref="D56:F56" si="26">D15</f>
        <v>100000</v>
      </c>
      <c r="E56" s="6">
        <f>E15</f>
        <v>100000</v>
      </c>
      <c r="F56" s="6">
        <f t="shared" si="26"/>
        <v>100000</v>
      </c>
      <c r="G56" s="6">
        <f>G15</f>
        <v>100000</v>
      </c>
      <c r="H56" s="6"/>
      <c r="I56" s="6"/>
    </row>
    <row r="57" spans="1:9">
      <c r="A57" s="53" t="s">
        <v>18</v>
      </c>
      <c r="B57" s="53"/>
      <c r="C57" s="53"/>
      <c r="D57" s="15">
        <v>753410</v>
      </c>
      <c r="E57" s="15">
        <v>753410</v>
      </c>
      <c r="F57" s="15">
        <v>753410</v>
      </c>
      <c r="G57" s="15">
        <v>753410</v>
      </c>
      <c r="H57" s="15"/>
      <c r="I57" s="15"/>
    </row>
    <row r="58" spans="1:9">
      <c r="A58" s="1" t="s">
        <v>19</v>
      </c>
      <c r="B58" s="64">
        <f>100%-B55</f>
        <v>0.8</v>
      </c>
      <c r="C58" s="64"/>
      <c r="D58" s="15">
        <f t="shared" ref="D58:F58" si="27">D54*$B58</f>
        <v>9015719.6377600022</v>
      </c>
      <c r="E58" s="15">
        <f>E54*$B58</f>
        <v>14109551.851360001</v>
      </c>
      <c r="F58" s="15">
        <f t="shared" si="27"/>
        <v>23536041.480000004</v>
      </c>
      <c r="G58" s="15">
        <f>G54*$B58</f>
        <v>24994314.240000002</v>
      </c>
      <c r="H58" s="15"/>
      <c r="I58" s="15"/>
    </row>
    <row r="59" spans="1:9">
      <c r="A59" s="23" t="s">
        <v>20</v>
      </c>
      <c r="B59" s="24">
        <v>36</v>
      </c>
      <c r="C59" s="25" t="s">
        <v>21</v>
      </c>
      <c r="D59" s="26">
        <f t="shared" ref="D59:F59" si="28">D58/$B59</f>
        <v>250436.65660444449</v>
      </c>
      <c r="E59" s="26">
        <f>E58/$B59</f>
        <v>391931.99587111111</v>
      </c>
      <c r="F59" s="26">
        <f t="shared" si="28"/>
        <v>653778.93000000017</v>
      </c>
      <c r="G59" s="26">
        <f>G58/$B59</f>
        <v>694286.50666666671</v>
      </c>
      <c r="H59" s="26"/>
      <c r="I59" s="26"/>
    </row>
    <row r="60" spans="1:9" ht="14.25" customHeight="1">
      <c r="A60" s="63"/>
      <c r="B60" s="63"/>
      <c r="C60" s="63"/>
      <c r="D60" s="6"/>
      <c r="E60" s="6"/>
      <c r="F60" s="6"/>
      <c r="G60" s="6"/>
      <c r="H60" s="6"/>
      <c r="I60" s="6"/>
    </row>
    <row r="61" spans="1:9">
      <c r="A61" s="66"/>
      <c r="B61" s="66"/>
      <c r="C61" s="66"/>
    </row>
    <row r="62" spans="1:9" ht="27.75" customHeight="1">
      <c r="A62" s="34" t="s">
        <v>46</v>
      </c>
      <c r="B62" s="34"/>
      <c r="C62" s="34"/>
      <c r="D62" s="34"/>
      <c r="E62" s="34"/>
      <c r="F62" s="34"/>
      <c r="G62" s="34"/>
      <c r="H62" s="34"/>
      <c r="I62" s="34"/>
    </row>
    <row r="63" spans="1:9">
      <c r="A63" s="20" t="s">
        <v>12</v>
      </c>
      <c r="B63" s="60">
        <v>0.19</v>
      </c>
      <c r="C63" s="60"/>
      <c r="D63" s="21">
        <f t="shared" ref="D63:F63" si="29">D14*$B63</f>
        <v>2277907.8872000002</v>
      </c>
      <c r="E63" s="21">
        <f>E14*$B63</f>
        <v>3564913.3667000001</v>
      </c>
      <c r="F63" s="21">
        <f t="shared" si="29"/>
        <v>5946606.2249999996</v>
      </c>
      <c r="G63" s="21">
        <f>G14*$B63</f>
        <v>6315052.7999999998</v>
      </c>
      <c r="H63" s="21"/>
      <c r="I63" s="21"/>
    </row>
    <row r="64" spans="1:9">
      <c r="A64" s="61" t="s">
        <v>13</v>
      </c>
      <c r="B64" s="61"/>
      <c r="C64" s="61"/>
      <c r="D64" s="13">
        <f t="shared" ref="D64:F64" si="30">D14-D63</f>
        <v>9711080.9928000011</v>
      </c>
      <c r="E64" s="45">
        <f>E14-E63</f>
        <v>15197788.563299999</v>
      </c>
      <c r="F64" s="39">
        <f t="shared" si="30"/>
        <v>25351321.274999999</v>
      </c>
      <c r="G64" s="40">
        <f>G14-G63</f>
        <v>26922067.199999999</v>
      </c>
      <c r="H64" s="46"/>
      <c r="I64" s="46"/>
    </row>
    <row r="65" spans="1:9">
      <c r="A65" s="1" t="s">
        <v>17</v>
      </c>
      <c r="B65" s="64">
        <v>0.2</v>
      </c>
      <c r="C65" s="64"/>
      <c r="D65" s="15">
        <f t="shared" ref="D65:F65" si="31">D64*$B65</f>
        <v>1942216.1985600004</v>
      </c>
      <c r="E65" s="15">
        <f>E64*$B65</f>
        <v>3039557.7126599997</v>
      </c>
      <c r="F65" s="15">
        <f t="shared" si="31"/>
        <v>5070264.2549999999</v>
      </c>
      <c r="G65" s="15">
        <f>G64*$B65</f>
        <v>5384413.4400000004</v>
      </c>
      <c r="H65" s="15"/>
      <c r="I65" s="15"/>
    </row>
    <row r="66" spans="1:9">
      <c r="A66" s="53" t="s">
        <v>14</v>
      </c>
      <c r="B66" s="53"/>
      <c r="C66" s="53"/>
      <c r="D66" s="6">
        <v>50000</v>
      </c>
      <c r="E66" s="6">
        <f>E15</f>
        <v>100000</v>
      </c>
      <c r="F66" s="6">
        <f>F15</f>
        <v>100000</v>
      </c>
      <c r="G66" s="6">
        <f>G15</f>
        <v>100000</v>
      </c>
      <c r="H66" s="6"/>
      <c r="I66" s="6"/>
    </row>
    <row r="67" spans="1:9">
      <c r="A67" s="53" t="s">
        <v>18</v>
      </c>
      <c r="B67" s="53"/>
      <c r="C67" s="53"/>
      <c r="D67" s="6">
        <f t="shared" ref="D67:F67" si="32">D65-D66</f>
        <v>1892216.1985600004</v>
      </c>
      <c r="E67" s="6">
        <f>E65-E66</f>
        <v>2939557.7126599997</v>
      </c>
      <c r="F67" s="6">
        <f t="shared" si="32"/>
        <v>4970264.2549999999</v>
      </c>
      <c r="G67" s="6">
        <f>G65-G66</f>
        <v>5284413.4400000004</v>
      </c>
      <c r="H67" s="6"/>
      <c r="I67" s="6"/>
    </row>
    <row r="68" spans="1:9">
      <c r="A68" s="1" t="s">
        <v>19</v>
      </c>
      <c r="B68" s="64">
        <f>100%-B65</f>
        <v>0.8</v>
      </c>
      <c r="C68" s="64"/>
      <c r="D68" s="6">
        <f t="shared" ref="D68:F68" si="33">D64*$B68</f>
        <v>7768864.7942400016</v>
      </c>
      <c r="E68" s="6">
        <f>E64*$B68</f>
        <v>12158230.850639999</v>
      </c>
      <c r="F68" s="6">
        <f t="shared" si="33"/>
        <v>20281057.02</v>
      </c>
      <c r="G68" s="6">
        <f>G64*$B68</f>
        <v>21537653.760000002</v>
      </c>
      <c r="H68" s="6"/>
      <c r="I68" s="6"/>
    </row>
    <row r="69" spans="1:9" ht="20">
      <c r="A69" s="23" t="s">
        <v>20</v>
      </c>
      <c r="B69" s="27">
        <v>60</v>
      </c>
      <c r="C69" s="28" t="s">
        <v>30</v>
      </c>
      <c r="D69" s="25">
        <f t="shared" ref="D69:F69" si="34">D68*0.01956615</f>
        <v>152006.77389381902</v>
      </c>
      <c r="E69" s="25">
        <f>E68*0.01956615</f>
        <v>237889.76855824984</v>
      </c>
      <c r="F69" s="25">
        <f t="shared" si="34"/>
        <v>396822.20381187298</v>
      </c>
      <c r="G69" s="25">
        <f>G68*0.01956615</f>
        <v>421408.96411622403</v>
      </c>
      <c r="H69" s="25"/>
      <c r="I69" s="25"/>
    </row>
    <row r="70" spans="1:9" ht="14.25" customHeight="1">
      <c r="A70" s="67">
        <v>120</v>
      </c>
      <c r="B70" s="67"/>
      <c r="C70" s="28" t="s">
        <v>31</v>
      </c>
      <c r="D70" s="25">
        <f t="shared" ref="D70:F70" si="35">D68*0.01239857</f>
        <v>96322.813971920245</v>
      </c>
      <c r="E70" s="25">
        <f>E68*0.01239857</f>
        <v>150744.67627781956</v>
      </c>
      <c r="F70" s="25">
        <f t="shared" si="35"/>
        <v>251456.10513646138</v>
      </c>
      <c r="G70" s="25">
        <f>G68*0.01239857</f>
        <v>267036.10777912318</v>
      </c>
      <c r="H70" s="25"/>
      <c r="I70" s="25"/>
    </row>
    <row r="71" spans="1:9">
      <c r="A71" s="66"/>
      <c r="B71" s="66"/>
      <c r="C71" s="66"/>
    </row>
    <row r="72" spans="1:9">
      <c r="A72" s="29"/>
    </row>
    <row r="73" spans="1:9">
      <c r="C73" s="31"/>
    </row>
    <row r="74" spans="1:9">
      <c r="A74" s="34"/>
      <c r="B74" s="34"/>
      <c r="C74" s="34"/>
      <c r="D74" s="34"/>
      <c r="E74" s="34"/>
      <c r="F74" s="34"/>
      <c r="G74" s="34"/>
      <c r="H74" s="34"/>
      <c r="I74" s="34"/>
    </row>
    <row r="75" spans="1:9" ht="24">
      <c r="A75" s="34" t="s">
        <v>47</v>
      </c>
      <c r="B75" s="34"/>
      <c r="C75" s="34"/>
      <c r="D75" s="34"/>
      <c r="E75" s="34"/>
      <c r="F75" s="34"/>
      <c r="G75" s="34"/>
      <c r="H75" s="34"/>
      <c r="I75" s="34"/>
    </row>
    <row r="76" spans="1:9">
      <c r="A76" s="34"/>
      <c r="B76" s="34"/>
      <c r="C76" s="34"/>
      <c r="D76" s="34"/>
      <c r="E76" s="34"/>
      <c r="F76" s="34"/>
      <c r="G76" s="34"/>
      <c r="H76" s="34"/>
      <c r="I76" s="34"/>
    </row>
    <row r="77" spans="1:9">
      <c r="A77" s="20" t="s">
        <v>12</v>
      </c>
      <c r="B77" s="60"/>
      <c r="C77" s="60"/>
      <c r="D77" s="21"/>
      <c r="E77" s="21">
        <f>E36*$B77</f>
        <v>0</v>
      </c>
      <c r="F77" s="21">
        <f>F36*$B77</f>
        <v>0</v>
      </c>
      <c r="G77" s="21">
        <f>G36*$B77</f>
        <v>0</v>
      </c>
      <c r="H77" s="21"/>
      <c r="I77" s="21"/>
    </row>
    <row r="78" spans="1:9">
      <c r="A78" s="61" t="s">
        <v>13</v>
      </c>
      <c r="B78" s="61"/>
      <c r="C78" s="61"/>
      <c r="D78" s="14">
        <v>11988988.880000001</v>
      </c>
      <c r="E78" s="14">
        <v>18762701.93</v>
      </c>
      <c r="F78" s="14">
        <v>31297927.5</v>
      </c>
      <c r="G78" s="14">
        <v>33237127</v>
      </c>
      <c r="H78" s="14"/>
      <c r="I78" s="14"/>
    </row>
    <row r="79" spans="1:9">
      <c r="A79" s="42" t="s">
        <v>17</v>
      </c>
      <c r="B79" s="65">
        <v>0.1</v>
      </c>
      <c r="C79" s="65"/>
      <c r="D79" s="15">
        <f t="shared" ref="D79:F79" si="36">D78*$B79</f>
        <v>1198898.888</v>
      </c>
      <c r="E79" s="15">
        <f>E78*$B79</f>
        <v>1876270.193</v>
      </c>
      <c r="F79" s="15">
        <f t="shared" si="36"/>
        <v>3129792.75</v>
      </c>
      <c r="G79" s="15">
        <f>G78*$B79</f>
        <v>3323712.7</v>
      </c>
      <c r="H79" s="15"/>
      <c r="I79" s="15"/>
    </row>
    <row r="80" spans="1:9">
      <c r="A80" s="53" t="s">
        <v>14</v>
      </c>
      <c r="B80" s="53"/>
      <c r="C80" s="53"/>
      <c r="D80" s="6">
        <f t="shared" ref="D80:F80" si="37">D37</f>
        <v>100000</v>
      </c>
      <c r="E80" s="6">
        <f>E37</f>
        <v>100000</v>
      </c>
      <c r="F80" s="6">
        <f t="shared" si="37"/>
        <v>100000</v>
      </c>
      <c r="G80" s="6">
        <f>G37</f>
        <v>100000</v>
      </c>
      <c r="H80" s="6"/>
      <c r="I80" s="6"/>
    </row>
    <row r="81" spans="1:9">
      <c r="A81" s="53" t="s">
        <v>18</v>
      </c>
      <c r="B81" s="53"/>
      <c r="C81" s="53"/>
      <c r="D81" s="15">
        <v>1098988.8799999999</v>
      </c>
      <c r="E81" s="15">
        <v>1776270.93</v>
      </c>
      <c r="F81" s="15">
        <v>3029792.75</v>
      </c>
      <c r="G81" s="15">
        <v>3223712.7</v>
      </c>
      <c r="H81" s="15"/>
      <c r="I81" s="15"/>
    </row>
    <row r="82" spans="1:9">
      <c r="A82" s="42" t="s">
        <v>19</v>
      </c>
      <c r="B82" s="64">
        <v>0.9</v>
      </c>
      <c r="C82" s="64"/>
      <c r="D82" s="15">
        <f t="shared" ref="D82:F82" si="38">D78*$B82</f>
        <v>10790089.992000001</v>
      </c>
      <c r="E82" s="15">
        <f>E78*$B82</f>
        <v>16886431.737</v>
      </c>
      <c r="F82" s="15">
        <f t="shared" si="38"/>
        <v>28168134.75</v>
      </c>
      <c r="G82" s="15">
        <f>G78*$B82</f>
        <v>29913414.300000001</v>
      </c>
      <c r="H82" s="15"/>
      <c r="I82" s="15"/>
    </row>
    <row r="83" spans="1:9">
      <c r="A83" s="23" t="s">
        <v>20</v>
      </c>
      <c r="B83" s="24">
        <v>96</v>
      </c>
      <c r="C83" s="25" t="s">
        <v>21</v>
      </c>
      <c r="D83" s="26">
        <f t="shared" ref="D83:F83" si="39">D82/$B83</f>
        <v>112396.77075000001</v>
      </c>
      <c r="E83" s="26">
        <f>E82/$B83</f>
        <v>175900.33059375</v>
      </c>
      <c r="F83" s="26">
        <f t="shared" si="39"/>
        <v>293418.0703125</v>
      </c>
      <c r="G83" s="26">
        <v>311598</v>
      </c>
      <c r="H83" s="26"/>
      <c r="I83" s="26"/>
    </row>
    <row r="84" spans="1:9">
      <c r="A84" s="54"/>
      <c r="B84" s="54"/>
      <c r="C84" s="54"/>
    </row>
    <row r="85" spans="1:9">
      <c r="A85" s="48"/>
      <c r="B85" s="48"/>
      <c r="C85" s="48"/>
      <c r="D85" s="14"/>
      <c r="E85" s="14"/>
      <c r="F85" s="14"/>
      <c r="G85" s="14"/>
      <c r="H85" s="14"/>
      <c r="I85" s="14"/>
    </row>
    <row r="86" spans="1:9">
      <c r="A86" s="34"/>
      <c r="B86" s="34"/>
      <c r="C86" s="34"/>
      <c r="D86" s="9"/>
      <c r="E86" s="9"/>
      <c r="F86" s="9"/>
      <c r="G86" s="9"/>
      <c r="H86" s="9"/>
      <c r="I86" s="9"/>
    </row>
    <row r="87" spans="1:9">
      <c r="A87" s="29" t="s">
        <v>29</v>
      </c>
      <c r="B87" s="44"/>
      <c r="C87" s="44"/>
      <c r="D87" s="10"/>
      <c r="E87" s="10"/>
      <c r="F87" s="10"/>
      <c r="G87" s="10"/>
      <c r="H87" s="10"/>
      <c r="I87" s="10"/>
    </row>
    <row r="88" spans="1:9">
      <c r="A88" s="30" t="s">
        <v>25</v>
      </c>
      <c r="B88" s="43"/>
      <c r="C88" s="43"/>
      <c r="D88" s="11"/>
      <c r="E88" s="11"/>
      <c r="F88" s="11"/>
      <c r="G88" s="11"/>
      <c r="H88" s="11"/>
      <c r="I88" s="11"/>
    </row>
    <row r="89" spans="1:9">
      <c r="A89" s="30" t="s">
        <v>26</v>
      </c>
      <c r="B89" s="41"/>
      <c r="C89" s="41"/>
      <c r="D89" s="12"/>
      <c r="E89" s="12"/>
      <c r="F89" s="12"/>
      <c r="G89" s="12"/>
      <c r="H89" s="12"/>
      <c r="I89" s="12"/>
    </row>
    <row r="90" spans="1:9">
      <c r="A90" s="32" t="s">
        <v>27</v>
      </c>
      <c r="B90" s="42"/>
      <c r="C90" s="42"/>
      <c r="D90" s="12"/>
      <c r="E90" s="12"/>
      <c r="F90" s="12"/>
      <c r="G90" s="12"/>
      <c r="H90" s="12"/>
      <c r="I90" s="12"/>
    </row>
    <row r="91" spans="1:9">
      <c r="A91" s="53"/>
      <c r="B91" s="53"/>
      <c r="C91" s="53"/>
      <c r="D91" s="12"/>
      <c r="E91" s="12"/>
      <c r="F91" s="12"/>
      <c r="G91" s="12"/>
      <c r="H91" s="12"/>
      <c r="I91" s="12"/>
    </row>
    <row r="92" spans="1:9">
      <c r="B92" s="64"/>
      <c r="C92" s="64"/>
      <c r="D92" s="14"/>
      <c r="E92" s="14"/>
      <c r="F92" s="14"/>
      <c r="G92" s="14"/>
      <c r="H92" s="14"/>
      <c r="I92" s="14"/>
    </row>
    <row r="93" spans="1:9" ht="15">
      <c r="A93" s="36" t="s">
        <v>33</v>
      </c>
      <c r="C93" s="47" t="s">
        <v>45</v>
      </c>
      <c r="D93" s="37"/>
      <c r="E93" s="37"/>
      <c r="F93" s="37"/>
      <c r="G93" s="37"/>
      <c r="H93" s="37"/>
      <c r="I93" s="37"/>
    </row>
    <row r="94" spans="1:9">
      <c r="A94" s="63"/>
      <c r="B94" s="63"/>
      <c r="C94" s="63"/>
      <c r="D94" s="15"/>
      <c r="E94" s="15"/>
      <c r="F94" s="15"/>
      <c r="G94" s="15"/>
      <c r="H94" s="15"/>
      <c r="I94" s="15"/>
    </row>
    <row r="95" spans="1:9">
      <c r="A95" s="32"/>
    </row>
    <row r="96" spans="1:9">
      <c r="B96" s="31"/>
    </row>
    <row r="97" spans="1:9">
      <c r="B97" s="31"/>
    </row>
    <row r="98" spans="1:9">
      <c r="B98" s="33"/>
      <c r="D98" s="14"/>
      <c r="E98" s="14"/>
      <c r="F98" s="14"/>
      <c r="G98" s="14"/>
      <c r="H98" s="14"/>
      <c r="I98" s="14"/>
    </row>
    <row r="99" spans="1:9">
      <c r="C99" s="44"/>
      <c r="D99" s="10"/>
      <c r="E99" s="10"/>
      <c r="F99" s="10"/>
      <c r="G99" s="10"/>
      <c r="H99" s="10"/>
      <c r="I99" s="10"/>
    </row>
    <row r="100" spans="1:9">
      <c r="C100" s="43"/>
      <c r="D100" s="11"/>
      <c r="E100" s="11"/>
      <c r="F100" s="11"/>
      <c r="G100" s="11"/>
      <c r="H100" s="11"/>
      <c r="I100" s="11"/>
    </row>
    <row r="101" spans="1:9">
      <c r="C101" s="41"/>
      <c r="D101" s="10"/>
      <c r="E101" s="10"/>
      <c r="F101" s="10"/>
      <c r="G101" s="10"/>
      <c r="H101" s="10"/>
      <c r="I101" s="10"/>
    </row>
    <row r="102" spans="1:9">
      <c r="A102" s="34"/>
      <c r="C102" s="42"/>
      <c r="D102" s="12"/>
      <c r="E102" s="12"/>
      <c r="F102" s="12"/>
      <c r="G102" s="12"/>
      <c r="H102" s="12"/>
      <c r="I102" s="12"/>
    </row>
    <row r="103" spans="1:9">
      <c r="C103" s="42"/>
      <c r="D103" s="12"/>
      <c r="E103" s="12"/>
      <c r="F103" s="12"/>
      <c r="G103" s="12"/>
      <c r="H103" s="12"/>
      <c r="I103" s="12"/>
    </row>
    <row r="104" spans="1:9">
      <c r="B104" s="64"/>
      <c r="C104" s="64"/>
      <c r="D104" s="14"/>
      <c r="E104" s="14"/>
      <c r="F104" s="14"/>
      <c r="G104" s="14"/>
      <c r="H104" s="14"/>
      <c r="I104" s="14"/>
    </row>
    <row r="105" spans="1:9">
      <c r="B105" s="22"/>
      <c r="C105" s="6"/>
      <c r="D105" s="37"/>
      <c r="E105" s="37"/>
      <c r="F105" s="37"/>
      <c r="G105" s="37"/>
      <c r="H105" s="37"/>
      <c r="I105" s="37"/>
    </row>
  </sheetData>
  <sheetProtection selectLockedCells="1" selectUnlockedCells="1"/>
  <mergeCells count="69">
    <mergeCell ref="B82:C82"/>
    <mergeCell ref="B77:C77"/>
    <mergeCell ref="A78:C78"/>
    <mergeCell ref="B79:C79"/>
    <mergeCell ref="A80:C80"/>
    <mergeCell ref="A81:C81"/>
    <mergeCell ref="B104:C104"/>
    <mergeCell ref="A94:C94"/>
    <mergeCell ref="B92:C92"/>
    <mergeCell ref="A84:C84"/>
    <mergeCell ref="A85:C85"/>
    <mergeCell ref="A91:C91"/>
    <mergeCell ref="A67:C67"/>
    <mergeCell ref="B68:C68"/>
    <mergeCell ref="A70:B70"/>
    <mergeCell ref="A71:C71"/>
    <mergeCell ref="A66:C66"/>
    <mergeCell ref="A54:C54"/>
    <mergeCell ref="B55:C55"/>
    <mergeCell ref="A56:C56"/>
    <mergeCell ref="A57:C57"/>
    <mergeCell ref="B58:C58"/>
    <mergeCell ref="A60:C60"/>
    <mergeCell ref="A61:C61"/>
    <mergeCell ref="B63:C63"/>
    <mergeCell ref="A64:C64"/>
    <mergeCell ref="B65:C65"/>
    <mergeCell ref="A41:C41"/>
    <mergeCell ref="B53:C53"/>
    <mergeCell ref="A42:C42"/>
    <mergeCell ref="B44:C44"/>
    <mergeCell ref="A45:C45"/>
    <mergeCell ref="B46:C46"/>
    <mergeCell ref="A47:C47"/>
    <mergeCell ref="A48:C48"/>
    <mergeCell ref="B49:C49"/>
    <mergeCell ref="A51:C51"/>
    <mergeCell ref="A35:C35"/>
    <mergeCell ref="B36:C36"/>
    <mergeCell ref="A37:C37"/>
    <mergeCell ref="A38:C38"/>
    <mergeCell ref="B39:C39"/>
    <mergeCell ref="B34:C34"/>
    <mergeCell ref="A22:C22"/>
    <mergeCell ref="A23:C23"/>
    <mergeCell ref="B25:C25"/>
    <mergeCell ref="A26:C26"/>
    <mergeCell ref="B27:C27"/>
    <mergeCell ref="A28:C28"/>
    <mergeCell ref="A29:C29"/>
    <mergeCell ref="B30:C30"/>
    <mergeCell ref="A32:C32"/>
    <mergeCell ref="A21:C21"/>
    <mergeCell ref="A8:C8"/>
    <mergeCell ref="A9:C9"/>
    <mergeCell ref="A10:C10"/>
    <mergeCell ref="A11:C11"/>
    <mergeCell ref="A12:C12"/>
    <mergeCell ref="A14:C14"/>
    <mergeCell ref="A15:C15"/>
    <mergeCell ref="A16:C16"/>
    <mergeCell ref="B19:C19"/>
    <mergeCell ref="A20:C20"/>
    <mergeCell ref="A7:C7"/>
    <mergeCell ref="A1:C1"/>
    <mergeCell ref="A3:C3"/>
    <mergeCell ref="A4:C4"/>
    <mergeCell ref="A5:C5"/>
    <mergeCell ref="A6:C6"/>
  </mergeCells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CDP and Villas Lot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Shearry Lee Chan</dc:creator>
  <cp:lastModifiedBy>Lubar A. de los Reyes</cp:lastModifiedBy>
  <dcterms:created xsi:type="dcterms:W3CDTF">2011-06-18T06:44:58Z</dcterms:created>
  <dcterms:modified xsi:type="dcterms:W3CDTF">2019-11-08T07:24:35Z</dcterms:modified>
</cp:coreProperties>
</file>